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ZI APPALTATI E FORNITURA BENI ECONOMALI\2022\PA PI022241-22 elisoccorso\Documentazione di gara\"/>
    </mc:Choice>
  </mc:AlternateContent>
  <xr:revisionPtr revIDLastSave="0" documentId="13_ncr:1_{5D014B8D-36E8-4EEF-AFCA-72EFF9440BA1}" xr6:coauthVersionLast="46" xr6:coauthVersionMax="46" xr10:uidLastSave="{00000000-0000-0000-0000-000000000000}"/>
  <bookViews>
    <workbookView xWindow="14625" yWindow="180" windowWidth="14340" windowHeight="15135" xr2:uid="{00000000-000D-0000-FFFF-FFFF00000000}"/>
  </bookViews>
  <sheets>
    <sheet name="offerta econom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  <c r="C67" i="1" s="1"/>
  <c r="C48" i="1" l="1"/>
  <c r="C55" i="1"/>
  <c r="C41" i="1"/>
  <c r="C62" i="1"/>
  <c r="C5" i="1"/>
  <c r="C8" i="1"/>
  <c r="C13" i="1"/>
  <c r="C16" i="1"/>
  <c r="C19" i="1"/>
  <c r="C24" i="1"/>
  <c r="C59" i="1"/>
  <c r="C52" i="1"/>
  <c r="C45" i="1"/>
  <c r="C38" i="1"/>
  <c r="C32" i="1"/>
  <c r="C27" i="1"/>
  <c r="C74" i="1" l="1"/>
  <c r="C80" i="1"/>
  <c r="C86" i="1"/>
  <c r="D86" i="1" l="1"/>
  <c r="D80" i="1"/>
  <c r="D74" i="1"/>
</calcChain>
</file>

<file path=xl/sharedStrings.xml><?xml version="1.0" encoding="utf-8"?>
<sst xmlns="http://schemas.openxmlformats.org/spreadsheetml/2006/main" count="109" uniqueCount="69">
  <si>
    <t>€/mese</t>
  </si>
  <si>
    <t>€/ora</t>
  </si>
  <si>
    <t>€</t>
  </si>
  <si>
    <t>TARIFFA A.2 – servizio di soccorso e lotta antincendio</t>
  </si>
  <si>
    <t xml:space="preserve">TARIFFA A.1 – gestione della base operativa in superficie “Vaccari” </t>
  </si>
  <si>
    <t xml:space="preserve">TARIFFA A.2 – servizio di soccorso e lotta antincendio della base operativa in superficie “Vaccari” </t>
  </si>
  <si>
    <t xml:space="preserve">TARIFFA A.3 – gestione e servizio di soccorso e lotta antincendio per l’infrastruttura in elevazione “Pezzorgna” </t>
  </si>
  <si>
    <t>TARIFFA A.1 – gestione della base operativa</t>
  </si>
  <si>
    <t xml:space="preserve">TARIFFA A – servizi di supporto "non tipicamente aeronautici" </t>
  </si>
  <si>
    <t>Elicottero A - Servizio HEMS/HHO – Tipo / Variante di tipo (identificata in offerta)</t>
  </si>
  <si>
    <t>Elicottero C - Servizio HEMS – Tipo / Variante di tipo (identificata in offerta) per l’impiego nel servizio HEMS DIURNO</t>
  </si>
  <si>
    <t>Elicottero D - Servizio HEMS/NVIS – Tipo / Variante di tipo (identificata in offerta) per l’impiego nel servizio HEMS H24</t>
  </si>
  <si>
    <t xml:space="preserve"> x 12 mesi</t>
  </si>
  <si>
    <t>Elicottero B - Servizio HEMS/HHO – Tipo / Variante di tipo (identificata in offerta)</t>
  </si>
  <si>
    <t xml:space="preserve">TARIFFA B - servizi di supporto "tipicamente aeronautici" </t>
  </si>
  <si>
    <t>x 4000 ore/anno</t>
  </si>
  <si>
    <t xml:space="preserve">TARIFFA C - prezzo orario dell'attività di volo </t>
  </si>
  <si>
    <t>x 4500 ore/anno</t>
  </si>
  <si>
    <t>x 8000 ore/anno</t>
  </si>
  <si>
    <t>% incidenza</t>
  </si>
  <si>
    <t>(Art.46.1) Gestione Infrastrutture</t>
  </si>
  <si>
    <r>
      <t>a)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Operatività diurna, fino ad un massimo di 12h30’</t>
    </r>
  </si>
  <si>
    <r>
      <t>b)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Operatività diurna HJ per tutta la durata dell’anno</t>
    </r>
  </si>
  <si>
    <r>
      <t>c)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Arial"/>
        <family val="2"/>
      </rPr>
      <t>Operatività H24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</si>
  <si>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0"/>
        <color rgb="FF000000"/>
        <rFont val="Arial"/>
        <family val="2"/>
      </rPr>
      <t>Tipo di elicottero che si intende impiegare;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</si>
  <si>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0"/>
        <color rgb="FF000000"/>
        <rFont val="Arial"/>
        <family val="2"/>
      </rPr>
      <t>Numero di ore di volo minime (giornaliere e/o totali) per le quali la ditta ritiene di poter attivare l'aeromobile.</t>
    </r>
  </si>
  <si>
    <t>(Art. 28.1) Consegna e utilizzo strutture</t>
  </si>
  <si>
    <t>(eventuale) proposta economica per interventi di ripristino funzionalità strutture con opere di manutenzione straordinaria</t>
  </si>
  <si>
    <t>1) Sola gestione  per :</t>
  </si>
  <si>
    <t>(Art.46.1) Elicottero Aggiuntivo per impiego temporaneo</t>
  </si>
  <si>
    <t>€/ora di volo</t>
  </si>
  <si>
    <t>Giorni</t>
  </si>
  <si>
    <t>Ore di volo giornaliere minime</t>
  </si>
  <si>
    <t>Ore di volo totali minime</t>
  </si>
  <si>
    <t>(Art.46.1) Sito di Addestramento HEMS/HHO</t>
  </si>
  <si>
    <t>Corrispettivo economico per assicurare:</t>
  </si>
  <si>
    <t>2) gestione comprensiva di servizio antincendio per:</t>
  </si>
  <si>
    <t>3) sola fornitura del servizio antincendio per:</t>
  </si>
  <si>
    <t>x n.452 ore di volo</t>
  </si>
  <si>
    <r>
      <t>x n.</t>
    </r>
    <r>
      <rPr>
        <sz val="11"/>
        <color rgb="FFFF0000"/>
        <rFont val="Calibri"/>
        <family val="2"/>
        <scheme val="minor"/>
      </rPr>
      <t>521</t>
    </r>
    <r>
      <rPr>
        <sz val="11"/>
        <color theme="1"/>
        <rFont val="Calibri"/>
        <family val="2"/>
        <scheme val="minor"/>
      </rPr>
      <t xml:space="preserve"> ore di volo</t>
    </r>
  </si>
  <si>
    <t>x n.472 ore di volo</t>
  </si>
  <si>
    <t>x n.737 ore di volo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</si>
  <si>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0"/>
        <color rgb="FF000000"/>
        <rFont val="Arial"/>
        <family val="2"/>
      </rPr>
      <t>Tariffa per ora di volo</t>
    </r>
  </si>
  <si>
    <t>(Art.39.1) Base Operativa Di Parma</t>
  </si>
  <si>
    <t>(Art.39.2) Base Operativa Di Bologna</t>
  </si>
  <si>
    <t>(Art.39.3) Base Operativa Di Ravenna</t>
  </si>
  <si>
    <t>(Art.39.4) Base Operativa Di Pavullo</t>
  </si>
  <si>
    <t>(Art.39.5) Elicotteri</t>
  </si>
  <si>
    <t>TARIFFE A (max 7% del totale ± 2%) – somma delle corrispondenti per:</t>
  </si>
  <si>
    <t>TARIFFE B (max 66% del totale ± 2% ) – SOMMA DELLE CORRISPONDENTI PER:</t>
  </si>
  <si>
    <t>TARIFFE C (max 27% del totale ± 2% ) – SOMMA DELLE CORRISPONDENTI PER: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</si>
  <si>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0"/>
        <color rgb="FF000000"/>
        <rFont val="Arial"/>
        <family val="2"/>
      </rPr>
      <t>Tempo di preavviso per il posizionamento presso una delle Basi Operative regionale</t>
    </r>
  </si>
  <si>
    <t>-        attività di addestramento finalizzato allo sbarco/imbarco in volo stazionario e per l’uso del verricello, da attuare in ambiente estivo
-        fornitura e la manutenzione di una struttura finalizzata alla familiarizzazione del personale sanitario con le operazioni di rilascio e recupero mediante verricello
-        allestimento dell'area prospiciente la postazione GECAV118 denominata "Ex Campo Base 5 Cerri" sita in Via Val di Setta 5 Lama di Setta -Vado (Bo) provvedendo alla fornitura di sabbiere</t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</si>
  <si>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Parma: A.1, A.2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</si>
  <si>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Bologna: A.1, A.2, A.3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</si>
  <si>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Ravenna: A.1, A.2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</si>
  <si>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Pavullo: A.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</si>
  <si>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Elicottero A (Base di Pavullo)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</si>
  <si>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Elicottero B (Base di Ravenna)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</si>
  <si>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Elicottero C (Base di Parma)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</si>
  <si>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Elicottero D (Base di Bologna)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</si>
  <si>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Elicottero A (Base di Pavullo) – Dato di volato a riferimento: Base di Pavullo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</si>
  <si>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Elicottero B (Base di Ravenna) – Dato di volato a riferimento: Base di Ravenna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</si>
  <si>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Elicottero C (Base di Parma) – Dato di volato a riferimento: Base di Parma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</si>
  <si>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Elicottero D (Base di Bologna) – Dato di volato a riferimento: Base di Bologna</t>
    </r>
  </si>
  <si>
    <t>ALLEGATO X SCHEDA OFFERTA ECONOMICA - PROCEDURA APERTA SERVIZIO DI SOCCORSO SANITARIO CON ELICOTTERO</t>
  </si>
  <si>
    <t>Elementi che gli OE devono valorizzare non soggetti a parametrazione</t>
  </si>
  <si>
    <t>TOTALE ANNUALE IVA ESCLUSA (non superiore a € 16.000.000,00mln/anno)</t>
  </si>
  <si>
    <t>TOTALE SESSENNALE IVA ESCLUSA (non superiore a € 96.000.000,00mln/sessennio) DA RIPORTARE SUL PORTALE INTERCENT-ER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</si>
</sst>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  <numFmt numFmtId="166" formatCode="_-* #,##0.00\ [$€-410]_-;\-* #,##0.0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7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3" fontId="0" fillId="3" borderId="0" xfId="1" applyFont="1" applyFill="1" applyAlignment="1">
      <alignment vertical="center" wrapText="1"/>
    </xf>
    <xf numFmtId="0" fontId="0" fillId="0" borderId="2" xfId="0" applyBorder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quotePrefix="1" applyNumberFormat="1" applyFont="1" applyAlignment="1">
      <alignment horizontal="left" vertical="center" wrapText="1"/>
    </xf>
    <xf numFmtId="166" fontId="0" fillId="2" borderId="3" xfId="1" applyNumberFormat="1" applyFont="1" applyFill="1" applyBorder="1" applyAlignment="1">
      <alignment vertical="center" wrapText="1"/>
    </xf>
    <xf numFmtId="44" fontId="0" fillId="0" borderId="2" xfId="3" applyFont="1" applyBorder="1" applyAlignment="1">
      <alignment horizontal="center" vertical="center" wrapText="1"/>
    </xf>
    <xf numFmtId="166" fontId="0" fillId="2" borderId="1" xfId="1" applyNumberFormat="1" applyFont="1" applyFill="1" applyBorder="1" applyAlignment="1">
      <alignment vertical="center" wrapText="1"/>
    </xf>
    <xf numFmtId="9" fontId="0" fillId="0" borderId="4" xfId="4" applyFont="1" applyBorder="1"/>
    <xf numFmtId="49" fontId="4" fillId="0" borderId="0" xfId="0" quotePrefix="1" applyNumberFormat="1" applyFont="1" applyAlignment="1">
      <alignment horizontal="left" vertical="center" wrapText="1"/>
    </xf>
    <xf numFmtId="0" fontId="9" fillId="0" borderId="0" xfId="0" applyFont="1"/>
    <xf numFmtId="49" fontId="10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0" xfId="0" applyFont="1" applyBorder="1" applyAlignment="1"/>
    <xf numFmtId="0" fontId="0" fillId="0" borderId="0" xfId="0" applyBorder="1"/>
  </cellXfs>
  <cellStyles count="5">
    <cellStyle name="Migliaia" xfId="1" builtinId="3"/>
    <cellStyle name="Migliaia 2" xfId="2" xr:uid="{00000000-0005-0000-0000-000001000000}"/>
    <cellStyle name="Normale" xfId="0" builtinId="0"/>
    <cellStyle name="Percentuale" xfId="4" builtinId="5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"/>
  <sheetViews>
    <sheetView tabSelected="1" topLeftCell="A121" zoomScale="110" zoomScaleNormal="110" workbookViewId="0">
      <selection activeCell="C74" sqref="C74"/>
    </sheetView>
  </sheetViews>
  <sheetFormatPr defaultRowHeight="15" x14ac:dyDescent="0.25"/>
  <cols>
    <col min="1" max="1" width="60" style="13" customWidth="1"/>
    <col min="2" max="2" width="19.42578125" style="5" bestFit="1" customWidth="1"/>
    <col min="3" max="3" width="20.28515625" style="9" customWidth="1"/>
    <col min="4" max="4" width="13.85546875" customWidth="1"/>
    <col min="10" max="10" width="8.85546875" style="2"/>
  </cols>
  <sheetData>
    <row r="1" spans="1:10" ht="30" customHeight="1" x14ac:dyDescent="0.25">
      <c r="A1" s="28" t="s">
        <v>65</v>
      </c>
      <c r="B1" s="28"/>
      <c r="C1" s="28"/>
    </row>
    <row r="3" spans="1:10" ht="14.45" x14ac:dyDescent="0.3">
      <c r="A3" s="15" t="s">
        <v>43</v>
      </c>
    </row>
    <row r="4" spans="1:10" s="1" customFormat="1" ht="15.75" thickBot="1" x14ac:dyDescent="0.3">
      <c r="A4" s="13"/>
      <c r="B4" s="5" t="s">
        <v>0</v>
      </c>
      <c r="C4" s="9" t="s">
        <v>12</v>
      </c>
      <c r="J4" s="2"/>
    </row>
    <row r="5" spans="1:10" s="1" customFormat="1" ht="15.75" thickBot="1" x14ac:dyDescent="0.3">
      <c r="A5" s="25" t="s">
        <v>7</v>
      </c>
      <c r="B5" s="6">
        <v>0</v>
      </c>
      <c r="C5" s="19">
        <f>B5*12</f>
        <v>0</v>
      </c>
      <c r="J5" s="2"/>
    </row>
    <row r="6" spans="1:10" s="1" customFormat="1" x14ac:dyDescent="0.25">
      <c r="A6" s="27"/>
      <c r="B6" s="5"/>
      <c r="C6" s="10"/>
      <c r="J6" s="2"/>
    </row>
    <row r="7" spans="1:10" ht="15.75" thickBot="1" x14ac:dyDescent="0.3">
      <c r="A7" s="27"/>
      <c r="B7" s="5" t="s">
        <v>0</v>
      </c>
      <c r="C7" s="9" t="s">
        <v>12</v>
      </c>
    </row>
    <row r="8" spans="1:10" ht="15.75" thickBot="1" x14ac:dyDescent="0.3">
      <c r="A8" s="25" t="s">
        <v>3</v>
      </c>
      <c r="B8" s="6">
        <v>0</v>
      </c>
      <c r="C8" s="19">
        <f>B8*12</f>
        <v>0</v>
      </c>
    </row>
    <row r="9" spans="1:10" ht="14.45" x14ac:dyDescent="0.3">
      <c r="C9" s="10"/>
    </row>
    <row r="10" spans="1:10" s="1" customFormat="1" ht="14.45" x14ac:dyDescent="0.3">
      <c r="A10" s="13"/>
      <c r="B10" s="5"/>
      <c r="C10" s="10"/>
      <c r="J10" s="2"/>
    </row>
    <row r="11" spans="1:10" s="1" customFormat="1" ht="14.45" x14ac:dyDescent="0.3">
      <c r="A11" s="14" t="s">
        <v>44</v>
      </c>
      <c r="B11" s="5"/>
      <c r="C11" s="9"/>
      <c r="J11" s="2"/>
    </row>
    <row r="12" spans="1:10" s="1" customFormat="1" ht="15.75" thickBot="1" x14ac:dyDescent="0.3">
      <c r="A12" s="13"/>
      <c r="B12" s="5" t="s">
        <v>0</v>
      </c>
      <c r="C12" s="9" t="s">
        <v>12</v>
      </c>
      <c r="J12" s="2"/>
    </row>
    <row r="13" spans="1:10" s="1" customFormat="1" ht="15.75" thickBot="1" x14ac:dyDescent="0.3">
      <c r="A13" s="25" t="s">
        <v>4</v>
      </c>
      <c r="B13" s="6">
        <v>0</v>
      </c>
      <c r="C13" s="19">
        <f>B13*12</f>
        <v>0</v>
      </c>
      <c r="J13" s="2"/>
    </row>
    <row r="14" spans="1:10" s="1" customFormat="1" x14ac:dyDescent="0.25">
      <c r="A14" s="27"/>
      <c r="B14" s="5"/>
      <c r="C14" s="10"/>
      <c r="J14" s="2"/>
    </row>
    <row r="15" spans="1:10" s="1" customFormat="1" ht="15.75" thickBot="1" x14ac:dyDescent="0.3">
      <c r="A15" s="27"/>
      <c r="B15" s="5" t="s">
        <v>0</v>
      </c>
      <c r="C15" s="9" t="s">
        <v>12</v>
      </c>
      <c r="J15" s="2"/>
    </row>
    <row r="16" spans="1:10" ht="26.25" thickBot="1" x14ac:dyDescent="0.3">
      <c r="A16" s="25" t="s">
        <v>5</v>
      </c>
      <c r="B16" s="6">
        <v>0</v>
      </c>
      <c r="C16" s="19">
        <f>B16*12</f>
        <v>0</v>
      </c>
    </row>
    <row r="17" spans="1:10" x14ac:dyDescent="0.25">
      <c r="A17" s="27"/>
      <c r="C17" s="10"/>
    </row>
    <row r="18" spans="1:10" ht="15.75" thickBot="1" x14ac:dyDescent="0.3">
      <c r="A18" s="27"/>
      <c r="B18" s="5" t="s">
        <v>0</v>
      </c>
      <c r="C18" s="9" t="s">
        <v>12</v>
      </c>
    </row>
    <row r="19" spans="1:10" ht="26.25" thickBot="1" x14ac:dyDescent="0.3">
      <c r="A19" s="25" t="s">
        <v>6</v>
      </c>
      <c r="B19" s="6">
        <v>0</v>
      </c>
      <c r="C19" s="19">
        <f>B19*12</f>
        <v>0</v>
      </c>
    </row>
    <row r="20" spans="1:10" ht="14.45" x14ac:dyDescent="0.3">
      <c r="C20" s="10"/>
    </row>
    <row r="22" spans="1:10" ht="14.45" x14ac:dyDescent="0.3">
      <c r="A22" s="15" t="s">
        <v>45</v>
      </c>
    </row>
    <row r="23" spans="1:10" ht="15.75" thickBot="1" x14ac:dyDescent="0.3">
      <c r="B23" s="5" t="s">
        <v>0</v>
      </c>
      <c r="C23" s="9" t="s">
        <v>12</v>
      </c>
    </row>
    <row r="24" spans="1:10" ht="15.75" thickBot="1" x14ac:dyDescent="0.3">
      <c r="A24" s="25" t="s">
        <v>7</v>
      </c>
      <c r="B24" s="6">
        <v>0</v>
      </c>
      <c r="C24" s="19">
        <f>B24*12</f>
        <v>0</v>
      </c>
    </row>
    <row r="25" spans="1:10" x14ac:dyDescent="0.25">
      <c r="A25" s="27"/>
      <c r="C25" s="10"/>
    </row>
    <row r="26" spans="1:10" ht="15.75" thickBot="1" x14ac:dyDescent="0.3">
      <c r="A26" s="27"/>
      <c r="B26" s="5" t="s">
        <v>0</v>
      </c>
      <c r="C26" s="9" t="s">
        <v>12</v>
      </c>
    </row>
    <row r="27" spans="1:10" ht="15.75" thickBot="1" x14ac:dyDescent="0.3">
      <c r="A27" s="25" t="s">
        <v>3</v>
      </c>
      <c r="B27" s="6">
        <v>0</v>
      </c>
      <c r="C27" s="19">
        <f>B27*12</f>
        <v>0</v>
      </c>
    </row>
    <row r="28" spans="1:10" ht="14.45" x14ac:dyDescent="0.3">
      <c r="A28" s="12"/>
      <c r="B28" s="7"/>
      <c r="C28" s="10"/>
    </row>
    <row r="29" spans="1:10" ht="14.45" x14ac:dyDescent="0.3">
      <c r="C29" s="10"/>
    </row>
    <row r="30" spans="1:10" ht="14.45" x14ac:dyDescent="0.3">
      <c r="A30" s="15" t="s">
        <v>46</v>
      </c>
    </row>
    <row r="31" spans="1:10" s="1" customFormat="1" ht="15.75" thickBot="1" x14ac:dyDescent="0.3">
      <c r="A31" s="13"/>
      <c r="B31" s="5" t="s">
        <v>0</v>
      </c>
      <c r="C31" s="9" t="s">
        <v>12</v>
      </c>
      <c r="J31" s="2"/>
    </row>
    <row r="32" spans="1:10" s="1" customFormat="1" ht="15.75" thickBot="1" x14ac:dyDescent="0.3">
      <c r="A32" s="25" t="s">
        <v>8</v>
      </c>
      <c r="B32" s="6">
        <v>0</v>
      </c>
      <c r="C32" s="19">
        <f>B32*12</f>
        <v>0</v>
      </c>
      <c r="J32" s="2"/>
    </row>
    <row r="33" spans="1:15" s="1" customFormat="1" x14ac:dyDescent="0.25">
      <c r="A33" s="12"/>
      <c r="B33" s="7"/>
      <c r="C33" s="10"/>
      <c r="J33" s="2"/>
    </row>
    <row r="34" spans="1:15" s="1" customFormat="1" x14ac:dyDescent="0.25">
      <c r="A34" s="13"/>
      <c r="B34" s="5"/>
      <c r="C34" s="10"/>
      <c r="J34" s="2"/>
    </row>
    <row r="35" spans="1:15" s="1" customFormat="1" x14ac:dyDescent="0.25">
      <c r="A35" s="15" t="s">
        <v>47</v>
      </c>
      <c r="B35" s="5"/>
      <c r="C35" s="9"/>
      <c r="J35" s="2"/>
    </row>
    <row r="36" spans="1:15" s="1" customFormat="1" x14ac:dyDescent="0.25">
      <c r="A36" s="12"/>
      <c r="B36" s="5"/>
      <c r="C36" s="9"/>
      <c r="J36" s="2"/>
    </row>
    <row r="37" spans="1:15" s="1" customFormat="1" ht="26.25" thickBot="1" x14ac:dyDescent="0.3">
      <c r="A37" s="15" t="s">
        <v>9</v>
      </c>
      <c r="B37" s="5" t="s">
        <v>1</v>
      </c>
      <c r="C37" s="9" t="s">
        <v>15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s="1" customFormat="1" ht="15.75" thickBot="1" x14ac:dyDescent="0.3">
      <c r="A38" s="12" t="s">
        <v>14</v>
      </c>
      <c r="B38" s="6">
        <v>0</v>
      </c>
      <c r="C38" s="19">
        <f>B38*4000</f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1" customFormat="1" x14ac:dyDescent="0.25">
      <c r="A39" s="13"/>
      <c r="B39" s="5"/>
      <c r="C39" s="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s="1" customFormat="1" ht="15.75" thickBot="1" x14ac:dyDescent="0.3">
      <c r="A40" s="12" t="s">
        <v>16</v>
      </c>
      <c r="B40" s="5" t="s">
        <v>1</v>
      </c>
      <c r="C40" s="9" t="s">
        <v>38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s="1" customFormat="1" ht="15.75" thickBot="1" x14ac:dyDescent="0.3">
      <c r="A41" s="13"/>
      <c r="B41" s="6">
        <v>0</v>
      </c>
      <c r="C41" s="19">
        <f>B41*452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s="1" customFormat="1" x14ac:dyDescent="0.25">
      <c r="A42" s="13"/>
      <c r="B42" s="7"/>
      <c r="C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s="1" customFormat="1" x14ac:dyDescent="0.25">
      <c r="A43" s="13"/>
      <c r="B43" s="5"/>
      <c r="C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s="1" customFormat="1" ht="26.25" thickBot="1" x14ac:dyDescent="0.3">
      <c r="A44" s="15" t="s">
        <v>13</v>
      </c>
      <c r="B44" s="5" t="s">
        <v>1</v>
      </c>
      <c r="C44" s="9" t="s">
        <v>17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s="1" customFormat="1" ht="15.75" thickBot="1" x14ac:dyDescent="0.3">
      <c r="A45" s="12" t="s">
        <v>14</v>
      </c>
      <c r="B45" s="6">
        <v>0</v>
      </c>
      <c r="C45" s="19">
        <f>B45*4500</f>
        <v>0</v>
      </c>
      <c r="G45"/>
      <c r="H45"/>
      <c r="I45"/>
      <c r="J45" s="2"/>
      <c r="K45"/>
      <c r="L45"/>
      <c r="M45"/>
    </row>
    <row r="46" spans="1:15" s="1" customFormat="1" x14ac:dyDescent="0.25">
      <c r="A46" s="13"/>
      <c r="B46" s="5"/>
      <c r="C46" s="9"/>
      <c r="G46"/>
      <c r="H46"/>
      <c r="I46"/>
      <c r="J46" s="2"/>
      <c r="K46"/>
      <c r="L46"/>
      <c r="M46"/>
    </row>
    <row r="47" spans="1:15" s="1" customFormat="1" ht="15.75" thickBot="1" x14ac:dyDescent="0.3">
      <c r="A47" s="12" t="s">
        <v>16</v>
      </c>
      <c r="B47" s="5" t="s">
        <v>1</v>
      </c>
      <c r="C47" s="9" t="s">
        <v>39</v>
      </c>
      <c r="G47"/>
      <c r="H47"/>
      <c r="I47"/>
      <c r="J47" s="2"/>
      <c r="K47"/>
      <c r="L47"/>
      <c r="M47"/>
    </row>
    <row r="48" spans="1:15" s="1" customFormat="1" ht="15.75" thickBot="1" x14ac:dyDescent="0.3">
      <c r="A48" s="13"/>
      <c r="B48" s="6">
        <v>0</v>
      </c>
      <c r="C48" s="19">
        <f>B48*521</f>
        <v>0</v>
      </c>
      <c r="J48" s="2"/>
    </row>
    <row r="49" spans="1:13" s="1" customFormat="1" x14ac:dyDescent="0.25">
      <c r="A49" s="13"/>
      <c r="B49" s="5"/>
      <c r="C49" s="4"/>
      <c r="J49" s="2"/>
    </row>
    <row r="50" spans="1:13" s="1" customFormat="1" x14ac:dyDescent="0.25">
      <c r="A50" s="13"/>
      <c r="B50" s="5"/>
      <c r="C50" s="4"/>
      <c r="J50" s="2"/>
    </row>
    <row r="51" spans="1:13" s="1" customFormat="1" ht="26.25" thickBot="1" x14ac:dyDescent="0.3">
      <c r="A51" s="15" t="s">
        <v>10</v>
      </c>
      <c r="B51" s="5" t="s">
        <v>1</v>
      </c>
      <c r="C51" s="9" t="s">
        <v>17</v>
      </c>
      <c r="J51" s="2"/>
    </row>
    <row r="52" spans="1:13" ht="15.75" thickBot="1" x14ac:dyDescent="0.3">
      <c r="A52" s="12" t="s">
        <v>14</v>
      </c>
      <c r="B52" s="6">
        <v>0</v>
      </c>
      <c r="C52" s="19">
        <f>B52*4500</f>
        <v>0</v>
      </c>
      <c r="G52" s="1"/>
      <c r="H52" s="1"/>
      <c r="I52" s="1"/>
      <c r="K52" s="1"/>
      <c r="L52" s="1"/>
      <c r="M52" s="1"/>
    </row>
    <row r="53" spans="1:13" x14ac:dyDescent="0.25">
      <c r="G53" s="1"/>
      <c r="H53" s="1"/>
      <c r="I53" s="1"/>
      <c r="K53" s="1"/>
      <c r="L53" s="1"/>
      <c r="M53" s="1"/>
    </row>
    <row r="54" spans="1:13" ht="15.75" thickBot="1" x14ac:dyDescent="0.3">
      <c r="A54" s="12" t="s">
        <v>16</v>
      </c>
      <c r="B54" s="5" t="s">
        <v>1</v>
      </c>
      <c r="C54" s="9" t="s">
        <v>40</v>
      </c>
      <c r="G54" s="1"/>
      <c r="H54" s="1"/>
      <c r="I54" s="1"/>
      <c r="K54" s="1"/>
      <c r="L54" s="1"/>
      <c r="M54" s="1"/>
    </row>
    <row r="55" spans="1:13" ht="15.75" thickBot="1" x14ac:dyDescent="0.3">
      <c r="B55" s="6">
        <v>0</v>
      </c>
      <c r="C55" s="19">
        <f>B55*472</f>
        <v>0</v>
      </c>
      <c r="G55" s="1"/>
      <c r="H55" s="1"/>
      <c r="I55" s="1"/>
      <c r="K55" s="1"/>
      <c r="L55" s="1"/>
      <c r="M55" s="1"/>
    </row>
    <row r="56" spans="1:13" x14ac:dyDescent="0.25">
      <c r="C56" s="4"/>
    </row>
    <row r="57" spans="1:13" x14ac:dyDescent="0.25">
      <c r="C57" s="4"/>
    </row>
    <row r="58" spans="1:13" ht="26.25" thickBot="1" x14ac:dyDescent="0.3">
      <c r="A58" s="15" t="s">
        <v>11</v>
      </c>
      <c r="B58" s="5" t="s">
        <v>1</v>
      </c>
      <c r="C58" s="9" t="s">
        <v>18</v>
      </c>
    </row>
    <row r="59" spans="1:13" s="1" customFormat="1" ht="15.75" thickBot="1" x14ac:dyDescent="0.3">
      <c r="A59" s="12" t="s">
        <v>14</v>
      </c>
      <c r="B59" s="6">
        <v>0</v>
      </c>
      <c r="C59" s="19">
        <f>B59*8000</f>
        <v>0</v>
      </c>
      <c r="G59"/>
      <c r="H59"/>
      <c r="I59"/>
      <c r="J59" s="2"/>
      <c r="K59"/>
      <c r="L59"/>
      <c r="M59"/>
    </row>
    <row r="60" spans="1:13" s="1" customFormat="1" x14ac:dyDescent="0.25">
      <c r="A60" s="13"/>
      <c r="B60" s="5"/>
      <c r="C60" s="9"/>
      <c r="G60"/>
      <c r="H60"/>
      <c r="I60"/>
      <c r="J60" s="2"/>
      <c r="K60"/>
      <c r="L60"/>
      <c r="M60"/>
    </row>
    <row r="61" spans="1:13" s="1" customFormat="1" ht="15.75" thickBot="1" x14ac:dyDescent="0.3">
      <c r="A61" s="12" t="s">
        <v>16</v>
      </c>
      <c r="B61" s="5" t="s">
        <v>1</v>
      </c>
      <c r="C61" s="9" t="s">
        <v>41</v>
      </c>
      <c r="J61" s="2"/>
    </row>
    <row r="62" spans="1:13" s="1" customFormat="1" ht="15.75" thickBot="1" x14ac:dyDescent="0.3">
      <c r="A62" s="13"/>
      <c r="B62" s="6">
        <v>0</v>
      </c>
      <c r="C62" s="19">
        <f>B62*737</f>
        <v>0</v>
      </c>
      <c r="J62" s="2"/>
    </row>
    <row r="63" spans="1:13" s="1" customFormat="1" x14ac:dyDescent="0.25">
      <c r="A63" s="13"/>
      <c r="B63" s="5"/>
      <c r="C63" s="4"/>
      <c r="J63" s="2"/>
    </row>
    <row r="64" spans="1:13" s="1" customFormat="1" x14ac:dyDescent="0.25">
      <c r="A64" s="13"/>
      <c r="B64" s="5"/>
      <c r="C64" s="4"/>
      <c r="J64" s="2"/>
    </row>
    <row r="65" spans="1:13" s="1" customFormat="1" x14ac:dyDescent="0.25">
      <c r="A65" s="13"/>
      <c r="B65" s="5"/>
      <c r="C65" s="4"/>
      <c r="J65" s="2"/>
    </row>
    <row r="66" spans="1:13" s="1" customFormat="1" ht="30" x14ac:dyDescent="0.25">
      <c r="A66" s="16" t="s">
        <v>67</v>
      </c>
      <c r="B66" s="5"/>
      <c r="C66" s="21">
        <f>C62+C59+C55+C52+C48+C45+C41+C38+C32+C27+C24+C19+C16+C13+C8+C5</f>
        <v>0</v>
      </c>
      <c r="J66" s="2"/>
    </row>
    <row r="67" spans="1:13" ht="45" x14ac:dyDescent="0.25">
      <c r="A67" s="16" t="s">
        <v>68</v>
      </c>
      <c r="C67" s="21">
        <f>C66*6</f>
        <v>0</v>
      </c>
      <c r="G67" s="1"/>
      <c r="H67" s="1"/>
      <c r="I67" s="1"/>
      <c r="K67" s="1"/>
      <c r="L67" s="1"/>
      <c r="M67" s="1"/>
    </row>
    <row r="68" spans="1:13" x14ac:dyDescent="0.25">
      <c r="G68" s="1"/>
      <c r="H68" s="1"/>
      <c r="I68" s="1"/>
      <c r="K68" s="1"/>
      <c r="L68" s="1"/>
      <c r="M68" s="1"/>
    </row>
    <row r="69" spans="1:13" x14ac:dyDescent="0.25">
      <c r="G69" s="1"/>
      <c r="H69" s="1"/>
      <c r="I69" s="1"/>
      <c r="K69" s="1"/>
      <c r="L69" s="1"/>
      <c r="M69" s="1"/>
    </row>
    <row r="71" spans="1:13" ht="15.75" x14ac:dyDescent="0.25">
      <c r="A71" s="24"/>
      <c r="G71" s="1"/>
      <c r="H71" s="1"/>
      <c r="I71" s="1"/>
      <c r="K71" s="1"/>
      <c r="L71" s="1"/>
      <c r="M71" s="1"/>
    </row>
    <row r="72" spans="1:13" s="1" customFormat="1" x14ac:dyDescent="0.25">
      <c r="A72" s="13"/>
      <c r="B72" s="5"/>
      <c r="C72" s="4"/>
      <c r="G72"/>
      <c r="H72"/>
      <c r="I72"/>
      <c r="J72" s="2"/>
      <c r="K72"/>
      <c r="L72"/>
      <c r="M72"/>
    </row>
    <row r="73" spans="1:13" s="1" customFormat="1" ht="15.75" thickBot="1" x14ac:dyDescent="0.3">
      <c r="A73" s="13"/>
      <c r="B73" s="5"/>
      <c r="C73" s="4"/>
      <c r="D73" s="1" t="s">
        <v>19</v>
      </c>
      <c r="G73"/>
      <c r="H73"/>
      <c r="I73"/>
      <c r="J73" s="2"/>
      <c r="K73"/>
      <c r="L73"/>
      <c r="M73"/>
    </row>
    <row r="74" spans="1:13" s="1" customFormat="1" ht="26.25" thickBot="1" x14ac:dyDescent="0.3">
      <c r="A74" s="25" t="s">
        <v>48</v>
      </c>
      <c r="B74" s="5"/>
      <c r="C74" s="21">
        <f>C5+C8+C13+C16+C19+C24+C27+C32</f>
        <v>0</v>
      </c>
      <c r="D74" s="22" t="e">
        <f>C74/$C$66</f>
        <v>#DIV/0!</v>
      </c>
      <c r="G74"/>
      <c r="H74"/>
      <c r="I74"/>
      <c r="J74" s="2"/>
      <c r="K74"/>
      <c r="L74"/>
      <c r="M74"/>
    </row>
    <row r="75" spans="1:13" s="1" customFormat="1" x14ac:dyDescent="0.25">
      <c r="A75" s="26" t="s">
        <v>53</v>
      </c>
      <c r="B75" s="5"/>
      <c r="C75" s="4"/>
      <c r="G75"/>
      <c r="H75"/>
      <c r="I75"/>
      <c r="J75" s="2"/>
      <c r="K75"/>
      <c r="L75"/>
      <c r="M75"/>
    </row>
    <row r="76" spans="1:13" s="1" customFormat="1" x14ac:dyDescent="0.25">
      <c r="A76" s="26" t="s">
        <v>54</v>
      </c>
      <c r="B76" s="5"/>
      <c r="C76" s="4"/>
      <c r="G76"/>
      <c r="H76"/>
      <c r="I76"/>
      <c r="J76" s="2"/>
      <c r="K76"/>
      <c r="L76"/>
      <c r="M76"/>
    </row>
    <row r="77" spans="1:13" s="1" customFormat="1" x14ac:dyDescent="0.25">
      <c r="A77" s="26" t="s">
        <v>55</v>
      </c>
      <c r="B77" s="5"/>
      <c r="C77" s="4"/>
      <c r="G77"/>
      <c r="H77"/>
      <c r="I77"/>
      <c r="J77" s="2"/>
      <c r="K77"/>
      <c r="L77"/>
      <c r="M77"/>
    </row>
    <row r="78" spans="1:13" s="1" customFormat="1" x14ac:dyDescent="0.25">
      <c r="A78" s="26" t="s">
        <v>56</v>
      </c>
      <c r="B78" s="5"/>
      <c r="C78" s="4"/>
      <c r="G78"/>
      <c r="H78"/>
      <c r="I78"/>
      <c r="J78" s="2"/>
      <c r="K78"/>
      <c r="L78"/>
      <c r="M78"/>
    </row>
    <row r="79" spans="1:13" s="1" customFormat="1" ht="15.75" thickBot="1" x14ac:dyDescent="0.3">
      <c r="A79" s="27"/>
      <c r="B79" s="5"/>
      <c r="C79" s="4"/>
      <c r="G79"/>
      <c r="H79"/>
      <c r="I79"/>
      <c r="J79" s="2"/>
      <c r="K79"/>
      <c r="L79"/>
      <c r="M79"/>
    </row>
    <row r="80" spans="1:13" s="1" customFormat="1" ht="26.25" thickBot="1" x14ac:dyDescent="0.3">
      <c r="A80" s="25" t="s">
        <v>49</v>
      </c>
      <c r="B80" s="5"/>
      <c r="C80" s="21">
        <f>C38+C45+C52+C59</f>
        <v>0</v>
      </c>
      <c r="D80" s="22" t="e">
        <f>C80/$C$66</f>
        <v>#DIV/0!</v>
      </c>
      <c r="G80"/>
      <c r="H80"/>
      <c r="I80"/>
      <c r="J80" s="2"/>
      <c r="K80"/>
      <c r="L80"/>
      <c r="M80"/>
    </row>
    <row r="81" spans="1:13" s="1" customFormat="1" x14ac:dyDescent="0.25">
      <c r="A81" s="26" t="s">
        <v>57</v>
      </c>
      <c r="B81" s="5"/>
      <c r="C81" s="4"/>
      <c r="G81"/>
      <c r="H81"/>
      <c r="I81"/>
      <c r="J81" s="2"/>
      <c r="K81"/>
      <c r="L81"/>
      <c r="M81"/>
    </row>
    <row r="82" spans="1:13" s="1" customFormat="1" x14ac:dyDescent="0.25">
      <c r="A82" s="26" t="s">
        <v>58</v>
      </c>
      <c r="B82" s="5"/>
      <c r="C82" s="4"/>
      <c r="G82"/>
      <c r="H82"/>
      <c r="I82"/>
      <c r="J82" s="2"/>
      <c r="K82"/>
      <c r="L82"/>
      <c r="M82"/>
    </row>
    <row r="83" spans="1:13" x14ac:dyDescent="0.25">
      <c r="A83" s="26" t="s">
        <v>59</v>
      </c>
      <c r="C83" s="4"/>
    </row>
    <row r="84" spans="1:13" x14ac:dyDescent="0.25">
      <c r="A84" s="26" t="s">
        <v>60</v>
      </c>
      <c r="C84" s="4"/>
    </row>
    <row r="85" spans="1:13" ht="15.75" thickBot="1" x14ac:dyDescent="0.3">
      <c r="A85" s="25"/>
      <c r="C85" s="4"/>
    </row>
    <row r="86" spans="1:13" ht="26.25" thickBot="1" x14ac:dyDescent="0.3">
      <c r="A86" s="25" t="s">
        <v>50</v>
      </c>
      <c r="C86" s="21">
        <f>C41+C48+C55+C62</f>
        <v>0</v>
      </c>
      <c r="D86" s="22" t="e">
        <f>C86/$C$66</f>
        <v>#DIV/0!</v>
      </c>
    </row>
    <row r="87" spans="1:13" ht="25.5" x14ac:dyDescent="0.25">
      <c r="A87" s="26" t="s">
        <v>61</v>
      </c>
      <c r="C87" s="4"/>
    </row>
    <row r="88" spans="1:13" ht="25.5" x14ac:dyDescent="0.25">
      <c r="A88" s="26" t="s">
        <v>62</v>
      </c>
      <c r="C88" s="4"/>
    </row>
    <row r="89" spans="1:13" ht="25.5" x14ac:dyDescent="0.25">
      <c r="A89" s="26" t="s">
        <v>63</v>
      </c>
      <c r="C89" s="4"/>
    </row>
    <row r="90" spans="1:13" ht="25.5" x14ac:dyDescent="0.25">
      <c r="A90" s="26" t="s">
        <v>64</v>
      </c>
      <c r="C90" s="4"/>
    </row>
    <row r="91" spans="1:13" x14ac:dyDescent="0.25">
      <c r="A91" s="12"/>
      <c r="C91" s="4"/>
    </row>
    <row r="95" spans="1:13" ht="27.75" customHeight="1" x14ac:dyDescent="0.25">
      <c r="A95" s="29" t="s">
        <v>66</v>
      </c>
      <c r="B95" s="30"/>
      <c r="C95" s="30"/>
      <c r="D95" s="31"/>
      <c r="E95" s="31"/>
      <c r="F95" s="31"/>
      <c r="G95" s="1"/>
      <c r="H95" s="1"/>
      <c r="I95" s="1"/>
      <c r="K95" s="1"/>
      <c r="L95" s="1"/>
      <c r="M95" s="1"/>
    </row>
    <row r="97" spans="1:2" x14ac:dyDescent="0.25">
      <c r="A97" s="15" t="s">
        <v>26</v>
      </c>
    </row>
    <row r="98" spans="1:2" ht="15.75" thickBot="1" x14ac:dyDescent="0.3">
      <c r="B98" s="5" t="s">
        <v>2</v>
      </c>
    </row>
    <row r="99" spans="1:2" ht="26.25" thickBot="1" x14ac:dyDescent="0.3">
      <c r="A99" s="12" t="s">
        <v>27</v>
      </c>
      <c r="B99" s="20">
        <v>0</v>
      </c>
    </row>
    <row r="102" spans="1:2" x14ac:dyDescent="0.25">
      <c r="A102" s="15" t="s">
        <v>20</v>
      </c>
    </row>
    <row r="103" spans="1:2" x14ac:dyDescent="0.25">
      <c r="A103" s="15"/>
    </row>
    <row r="104" spans="1:2" ht="15.75" thickBot="1" x14ac:dyDescent="0.3">
      <c r="A104" s="12" t="s">
        <v>28</v>
      </c>
      <c r="B104" s="5" t="s">
        <v>0</v>
      </c>
    </row>
    <row r="105" spans="1:2" ht="15.75" thickBot="1" x14ac:dyDescent="0.3">
      <c r="A105" s="12" t="s">
        <v>21</v>
      </c>
      <c r="B105" s="6">
        <v>0</v>
      </c>
    </row>
    <row r="106" spans="1:2" ht="15.75" thickBot="1" x14ac:dyDescent="0.3">
      <c r="A106" s="12" t="s">
        <v>22</v>
      </c>
      <c r="B106" s="6">
        <v>0</v>
      </c>
    </row>
    <row r="107" spans="1:2" ht="15.75" thickBot="1" x14ac:dyDescent="0.3">
      <c r="A107" s="12" t="s">
        <v>23</v>
      </c>
      <c r="B107" s="6">
        <v>0</v>
      </c>
    </row>
    <row r="108" spans="1:2" x14ac:dyDescent="0.25">
      <c r="A108" s="12"/>
      <c r="B108" s="7"/>
    </row>
    <row r="109" spans="1:2" ht="15.75" thickBot="1" x14ac:dyDescent="0.3">
      <c r="A109" s="12" t="s">
        <v>36</v>
      </c>
      <c r="B109" s="5" t="s">
        <v>0</v>
      </c>
    </row>
    <row r="110" spans="1:2" ht="15.75" thickBot="1" x14ac:dyDescent="0.3">
      <c r="A110" s="12" t="s">
        <v>21</v>
      </c>
      <c r="B110" s="6">
        <v>0</v>
      </c>
    </row>
    <row r="111" spans="1:2" ht="15.75" thickBot="1" x14ac:dyDescent="0.3">
      <c r="A111" s="12" t="s">
        <v>22</v>
      </c>
      <c r="B111" s="6">
        <v>0</v>
      </c>
    </row>
    <row r="112" spans="1:2" ht="15.75" thickBot="1" x14ac:dyDescent="0.3">
      <c r="A112" s="12" t="s">
        <v>23</v>
      </c>
      <c r="B112" s="6">
        <v>0</v>
      </c>
    </row>
    <row r="113" spans="1:3" x14ac:dyDescent="0.25">
      <c r="A113" s="12"/>
      <c r="B113" s="7"/>
    </row>
    <row r="114" spans="1:3" ht="15.75" thickBot="1" x14ac:dyDescent="0.3">
      <c r="A114" s="12" t="s">
        <v>37</v>
      </c>
      <c r="B114" s="5" t="s">
        <v>0</v>
      </c>
    </row>
    <row r="115" spans="1:3" ht="15.75" thickBot="1" x14ac:dyDescent="0.3">
      <c r="A115" s="12" t="s">
        <v>21</v>
      </c>
      <c r="B115" s="6">
        <v>0</v>
      </c>
    </row>
    <row r="116" spans="1:3" ht="15.75" thickBot="1" x14ac:dyDescent="0.3">
      <c r="A116" s="12" t="s">
        <v>22</v>
      </c>
      <c r="B116" s="6">
        <v>0</v>
      </c>
    </row>
    <row r="117" spans="1:3" ht="15.75" thickBot="1" x14ac:dyDescent="0.3">
      <c r="A117" s="12" t="s">
        <v>23</v>
      </c>
      <c r="B117" s="6">
        <v>0</v>
      </c>
    </row>
    <row r="119" spans="1:3" ht="15.75" thickBot="1" x14ac:dyDescent="0.3">
      <c r="A119" s="15" t="s">
        <v>29</v>
      </c>
    </row>
    <row r="120" spans="1:3" ht="15.75" thickBot="1" x14ac:dyDescent="0.3">
      <c r="A120" s="17" t="s">
        <v>24</v>
      </c>
      <c r="B120" s="8"/>
    </row>
    <row r="121" spans="1:3" s="2" customFormat="1" x14ac:dyDescent="0.25">
      <c r="A121" s="17"/>
      <c r="B121" s="3"/>
      <c r="C121" s="9"/>
    </row>
    <row r="122" spans="1:3" ht="15.75" thickBot="1" x14ac:dyDescent="0.3">
      <c r="A122" s="18" t="s">
        <v>42</v>
      </c>
      <c r="B122" s="5" t="s">
        <v>30</v>
      </c>
    </row>
    <row r="123" spans="1:3" s="2" customFormat="1" ht="15.75" thickBot="1" x14ac:dyDescent="0.3">
      <c r="A123" s="17"/>
      <c r="B123" s="6">
        <v>0</v>
      </c>
      <c r="C123" s="9"/>
    </row>
    <row r="124" spans="1:3" s="2" customFormat="1" x14ac:dyDescent="0.25">
      <c r="A124" s="17"/>
      <c r="B124" s="5"/>
      <c r="C124" s="9"/>
    </row>
    <row r="125" spans="1:3" ht="26.25" thickBot="1" x14ac:dyDescent="0.3">
      <c r="A125" s="17" t="s">
        <v>51</v>
      </c>
      <c r="B125" s="5" t="s">
        <v>31</v>
      </c>
    </row>
    <row r="126" spans="1:3" s="2" customFormat="1" ht="15.75" thickBot="1" x14ac:dyDescent="0.3">
      <c r="A126" s="17"/>
      <c r="B126" s="6">
        <v>0</v>
      </c>
      <c r="C126" s="9"/>
    </row>
    <row r="127" spans="1:3" s="2" customFormat="1" x14ac:dyDescent="0.25">
      <c r="A127" s="17"/>
      <c r="B127" s="5"/>
      <c r="C127" s="9"/>
    </row>
    <row r="128" spans="1:3" ht="30.75" thickBot="1" x14ac:dyDescent="0.3">
      <c r="A128" s="17" t="s">
        <v>25</v>
      </c>
      <c r="B128" s="5" t="s">
        <v>32</v>
      </c>
      <c r="C128" s="9" t="s">
        <v>33</v>
      </c>
    </row>
    <row r="129" spans="1:3" ht="15.75" thickBot="1" x14ac:dyDescent="0.3">
      <c r="B129" s="8"/>
      <c r="C129" s="11"/>
    </row>
    <row r="132" spans="1:3" x14ac:dyDescent="0.25">
      <c r="A132" s="15" t="s">
        <v>34</v>
      </c>
    </row>
    <row r="133" spans="1:3" ht="15.75" thickBot="1" x14ac:dyDescent="0.3">
      <c r="A133" s="12" t="s">
        <v>35</v>
      </c>
      <c r="B133" s="5" t="s">
        <v>0</v>
      </c>
    </row>
    <row r="134" spans="1:3" s="2" customFormat="1" ht="109.5" customHeight="1" thickBot="1" x14ac:dyDescent="0.3">
      <c r="A134" s="23" t="s">
        <v>52</v>
      </c>
      <c r="B134" s="6">
        <v>0</v>
      </c>
      <c r="C134" s="9"/>
    </row>
    <row r="135" spans="1:3" s="2" customFormat="1" x14ac:dyDescent="0.25">
      <c r="A135" s="18"/>
      <c r="C135" s="9"/>
    </row>
    <row r="136" spans="1:3" x14ac:dyDescent="0.25">
      <c r="A136" s="1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67D5AFB8C58D4194EC215BAAA4DF30" ma:contentTypeVersion="14" ma:contentTypeDescription="Creare un nuovo documento." ma:contentTypeScope="" ma:versionID="5924e5467a995107eac15af7ce7c74e3">
  <xsd:schema xmlns:xsd="http://www.w3.org/2001/XMLSchema" xmlns:xs="http://www.w3.org/2001/XMLSchema" xmlns:p="http://schemas.microsoft.com/office/2006/metadata/properties" xmlns:ns3="af4807a9-cf25-47ab-ad21-3b0ad3885d44" xmlns:ns4="aa313d47-d3fb-475f-9884-c8a74b421398" targetNamespace="http://schemas.microsoft.com/office/2006/metadata/properties" ma:root="true" ma:fieldsID="a08c0fd279fbe20dc2c3d5343d4c1753" ns3:_="" ns4:_="">
    <xsd:import namespace="af4807a9-cf25-47ab-ad21-3b0ad3885d44"/>
    <xsd:import namespace="aa313d47-d3fb-475f-9884-c8a74b4213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807a9-cf25-47ab-ad21-3b0ad3885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13d47-d3fb-475f-9884-c8a74b4213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F60688-4ECA-4C63-89A7-BBAB98A62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807a9-cf25-47ab-ad21-3b0ad3885d44"/>
    <ds:schemaRef ds:uri="aa313d47-d3fb-475f-9884-c8a74b4213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256230-0C83-499D-BA02-65997B07767D}">
  <ds:schemaRefs>
    <ds:schemaRef ds:uri="http://purl.org/dc/terms/"/>
    <ds:schemaRef ds:uri="http://schemas.openxmlformats.org/package/2006/metadata/core-properties"/>
    <ds:schemaRef ds:uri="http://www.w3.org/XML/1998/namespace"/>
    <ds:schemaRef ds:uri="af4807a9-cf25-47ab-ad21-3b0ad3885d44"/>
    <ds:schemaRef ds:uri="aa313d47-d3fb-475f-9884-c8a74b42139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8972DC-6FB0-42E4-A7F3-FED7C84C81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economica</vt:lpstr>
    </vt:vector>
  </TitlesOfParts>
  <Company>Azienda AUSL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campa</dc:creator>
  <cp:lastModifiedBy>Stoppazzola Nicoletta</cp:lastModifiedBy>
  <cp:lastPrinted>2022-02-01T15:59:54Z</cp:lastPrinted>
  <dcterms:created xsi:type="dcterms:W3CDTF">2021-11-25T11:16:55Z</dcterms:created>
  <dcterms:modified xsi:type="dcterms:W3CDTF">2022-02-01T16:05:17Z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0x0101001067D5AFB8C58D4194EC215BAAA4DF30</vt:lpwstr>
  </property>
</Properties>
</file>